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asıl kullanılır" sheetId="1" state="visible" r:id="rId1"/>
    <sheet xmlns:r="http://schemas.openxmlformats.org/officeDocument/2006/relationships" name="Kriterler" sheetId="2" state="visible" r:id="rId2"/>
    <sheet xmlns:r="http://schemas.openxmlformats.org/officeDocument/2006/relationships" name="Toplam maliyet" sheetId="3" state="visible" r:id="rId3"/>
    <sheet xmlns:r="http://schemas.openxmlformats.org/officeDocument/2006/relationships" name="Öz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6">
    <font>
      <name val="Calibri"/>
      <family val="2"/>
      <color theme="1"/>
      <sz val="11"/>
      <scheme val="minor"/>
    </font>
    <font>
      <b val="1"/>
      <sz val="10"/>
    </font>
    <font>
      <color rgb="006B7280"/>
      <sz val="9"/>
    </font>
    <font>
      <b val="1"/>
      <color rgb="00FFFFFF"/>
      <sz val="10"/>
    </font>
    <font>
      <b val="1"/>
      <sz val="11"/>
    </font>
    <font>
      <b val="1"/>
      <sz val="13"/>
    </font>
  </fonts>
  <fills count="5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0F1A2E"/>
      </patternFill>
    </fill>
    <fill>
      <patternFill patternType="solid">
        <fgColor rgb="000038AB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bottom style="thin">
        <color rgb="00D9D9D9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5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pivotButton="0" quotePrefix="0" xfId="0"/>
    <xf numFmtId="0" fontId="3" fillId="3" borderId="0" applyAlignment="1" pivotButton="0" quotePrefix="0" xfId="0">
      <alignment vertical="center" wrapText="1"/>
    </xf>
    <xf numFmtId="0" fontId="3" fillId="4" borderId="0" applyAlignment="1" pivotButton="0" quotePrefix="0" xfId="0">
      <alignment vertical="center" wrapText="1"/>
    </xf>
    <xf numFmtId="0" fontId="1" fillId="0" borderId="2" applyAlignment="1" pivotButton="0" quotePrefix="0" xfId="0">
      <alignment vertical="top"/>
    </xf>
    <xf numFmtId="0" fontId="1" fillId="0" borderId="2" applyAlignment="1" pivotButton="0" quotePrefix="0" xfId="0">
      <alignment vertical="top" wrapText="1"/>
    </xf>
    <xf numFmtId="0" fontId="0" fillId="0" borderId="2" applyAlignment="1" pivotButton="0" quotePrefix="0" xfId="0">
      <alignment vertical="top" wrapText="1"/>
    </xf>
    <xf numFmtId="0" fontId="0" fillId="2" borderId="2" applyAlignment="1" pivotButton="0" quotePrefix="0" xfId="0">
      <alignment vertical="top"/>
    </xf>
    <xf numFmtId="3" fontId="0" fillId="0" borderId="2" applyAlignment="1" pivotButton="0" quotePrefix="0" xfId="0">
      <alignment vertical="top"/>
    </xf>
    <xf numFmtId="0" fontId="0" fillId="0" borderId="2" applyAlignment="1" pivotButton="0" quotePrefix="0" xfId="0">
      <alignment vertical="top"/>
    </xf>
    <xf numFmtId="0" fontId="4" fillId="0" borderId="0" pivotButton="0" quotePrefix="0" xfId="0"/>
    <xf numFmtId="3" fontId="0" fillId="2" borderId="0" pivotButton="0" quotePrefix="0" xfId="0"/>
    <xf numFmtId="0" fontId="0" fillId="0" borderId="2" pivotButton="0" quotePrefix="0" xfId="0"/>
    <xf numFmtId="3" fontId="0" fillId="0" borderId="2" pivotButton="0" quotePrefix="0" xfId="0"/>
    <xf numFmtId="4" fontId="0" fillId="2" borderId="2" pivotButton="0" quotePrefix="0" xfId="0"/>
    <xf numFmtId="4" fontId="0" fillId="0" borderId="2" pivotButton="0" quotePrefix="0" xfId="0"/>
    <xf numFmtId="4" fontId="1" fillId="0" borderId="0" pivotButton="0" quotePrefix="0" xfId="0"/>
    <xf numFmtId="0" fontId="3" fillId="4" borderId="0" pivotButton="0" quotePrefix="0" xfId="0"/>
    <xf numFmtId="3" fontId="0" fillId="0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dxfs count="3">
    <dxf>
      <font>
        <b val="1"/>
        <color rgb="00991B1B"/>
      </font>
      <fill>
        <patternFill patternType="solid">
          <fgColor rgb="00FEE2E2"/>
          <bgColor rgb="00FEE2E2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166534"/>
      </font>
      <fill>
        <patternFill patternType="solid">
          <fgColor rgb="00DCFCE7"/>
          <b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cols>
    <col width="125" customWidth="1" min="1" max="1"/>
  </cols>
  <sheetData>
    <row r="1">
      <c r="A1" s="1" t="inlineStr">
        <is>
          <t>Nakliye programı seçim tablosu — nasıl kullanılır</t>
        </is>
      </c>
    </row>
    <row r="2">
      <c r="A2" t="inlineStr"/>
    </row>
    <row r="3">
      <c r="A3" t="inlineStr">
        <is>
          <t>1. 'Kriterler' sayfasının üstündeki sarı hücrelere değerlendirdiğiniz programların adını yazın (en fazla üç).</t>
        </is>
      </c>
    </row>
    <row r="4">
      <c r="A4" t="inlineStr">
        <is>
          <t>2. Her kriterin 'Önem' sütununu işinize göre değiştirin: 0 = önemsiz, 1 = olsa iyi olur, 2 = önemli, 3 = çok önemli. Hepsi 2 ile gelir.</t>
        </is>
      </c>
    </row>
    <row r="5">
      <c r="A5" t="inlineStr">
        <is>
          <t>3. Vazgeçemeyeceğiniz kriterlere 'Olmazsa olmaz' sütununda E yazın.</t>
        </is>
      </c>
    </row>
    <row r="6">
      <c r="A6" t="inlineStr">
        <is>
          <t>4. Satıcıyla görüşürken 'Satıcıya sorun' sütunundaki soruyu sorun; cevaba göre programa 0–5 arası puan verin.</t>
        </is>
      </c>
    </row>
    <row r="7">
      <c r="A7" t="inlineStr">
        <is>
          <t xml:space="preserve">   0 = yok · 1 = çok zayıf · 2 = zayıf · 3 = yeterli · 4 = iyi · 5 = tam ihtiyacımız. Cevabı 'Not' sütununa yazın.</t>
        </is>
      </c>
    </row>
    <row r="8">
      <c r="A8" t="inlineStr">
        <is>
          <t xml:space="preserve">   Örnek: Önem 3, puan 4 → ağırlıklı puan 12. Puanı boş bırakılan kriter hesaba girmez.</t>
        </is>
      </c>
    </row>
    <row r="9">
      <c r="A9" t="inlineStr">
        <is>
          <t>5. 'Toplam maliyet' sayfasına araç ve kullanıcı sayınızı, karşılaştırma süresini (ay) ve satıcıların verdiği tutarları girin.</t>
        </is>
      </c>
    </row>
    <row r="10">
      <c r="A10" t="inlineStr">
        <is>
          <t xml:space="preserve">   Tutarları KDV hariç girin. Kalemin türü (tek seferlik, aylık, araç başı, kullanıcı başı) çarpanı belirler.</t>
        </is>
      </c>
    </row>
    <row r="11">
      <c r="A11" t="inlineStr">
        <is>
          <t>6. 'Özet' sayfası puan yüzdesini, olmazsa olmaz durumunu ve dönem maliyetini yan yana gösterir.</t>
        </is>
      </c>
    </row>
    <row r="12">
      <c r="A12" t="inlineStr"/>
    </row>
    <row r="13">
      <c r="A13" s="2" t="inlineStr">
        <is>
          <t>Sarı hücreler sizin; mavi başlıklı sütunlar formüldür, üzerine yazmayın.</t>
        </is>
      </c>
    </row>
    <row r="14">
      <c r="A14" t="inlineStr"/>
    </row>
    <row r="15">
      <c r="A15" s="2" t="inlineStr">
        <is>
          <t>Satıcıdan yazılı isteyin</t>
        </is>
      </c>
    </row>
    <row r="16">
      <c r="A16" t="inlineStr">
        <is>
          <t>Demoda gösterilen her özelliğin bugün canlıda mı, 'yakında' mı olduğunu sorun. Entegrasyon için 'yapılabilir' cevabı yetmez:</t>
        </is>
      </c>
    </row>
    <row r="17">
      <c r="A17" t="inlineStr">
        <is>
          <t>sizin kullandığınız programla bugün çalışan bir bağlantı olup olmadığını sorun.</t>
        </is>
      </c>
    </row>
    <row r="18">
      <c r="A18" t="inlineStr">
        <is>
          <t>Beş işle deneyin: geçen aydan bir komple iş, bir parsiyel (birleştirilmiş) iş, tedarikçi araçla yapılmış bir iş,</t>
        </is>
      </c>
    </row>
    <row r="19">
      <c r="A19" t="inlineStr">
        <is>
          <t>ek masrafı olan bir iş ve bir U-ETDS bildirimi. Beşini de satıcının değil sizin ekibinizin yapmasını isteyin.</t>
        </is>
      </c>
    </row>
    <row r="20">
      <c r="A20" t="inlineStr">
        <is>
          <t>Kendi verinizle deneyin: bir haftalık gerçek seferlerinizi programa girip raporun neyi gösterdiğine bakın.</t>
        </is>
      </c>
    </row>
    <row r="21">
      <c r="A21" t="inlineStr"/>
    </row>
    <row r="22">
      <c r="A22" s="2" t="inlineStr">
        <is>
          <t>Bilerek olmayanlar: dosyada hiçbir program adı, hazır puan ya da hazır tutar yoktur.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46"/>
  <sheetViews>
    <sheetView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26" customWidth="1" min="2" max="2"/>
    <col width="62" customWidth="1" min="3" max="3"/>
    <col width="10" customWidth="1" min="4" max="4"/>
    <col width="12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30" customWidth="1" min="12" max="12"/>
  </cols>
  <sheetData>
    <row r="1">
      <c r="A1" s="2" t="inlineStr">
        <is>
          <t>Aday programların adını sarı hücrelere yazın →</t>
        </is>
      </c>
      <c r="F1" s="3" t="inlineStr">
        <is>
          <t>1. program adı</t>
        </is>
      </c>
      <c r="G1" s="3" t="inlineStr">
        <is>
          <t>2. program adı</t>
        </is>
      </c>
      <c r="H1" s="3" t="inlineStr">
        <is>
          <t>3. program adı</t>
        </is>
      </c>
    </row>
    <row r="2">
      <c r="F2" s="4" t="n"/>
      <c r="G2" s="4" t="n"/>
      <c r="H2" s="4" t="n"/>
    </row>
    <row r="4" ht="44" customHeight="1">
      <c r="A4" s="5" t="inlineStr">
        <is>
          <t>Grup</t>
        </is>
      </c>
      <c r="B4" s="5" t="inlineStr">
        <is>
          <t>Kriter</t>
        </is>
      </c>
      <c r="C4" s="5" t="inlineStr">
        <is>
          <t>Satıcıya sorun</t>
        </is>
      </c>
      <c r="D4" s="5" t="inlineStr">
        <is>
          <t>Önem (0–3)</t>
        </is>
      </c>
      <c r="E4" s="5" t="inlineStr">
        <is>
          <t>Olmazsa olmaz (E/H)</t>
        </is>
      </c>
      <c r="F4" s="5">
        <f>IF('Kriterler'!$F$2="","1. program",'Kriterler'!$F$2)&amp;" — puan (0–5)"</f>
        <v/>
      </c>
      <c r="G4" s="5">
        <f>IF('Kriterler'!$G$2="","2. program",'Kriterler'!$G$2)&amp;" — puan (0–5)"</f>
        <v/>
      </c>
      <c r="H4" s="5">
        <f>IF('Kriterler'!$H$2="","3. program",'Kriterler'!$H$2)&amp;" — puan (0–5)"</f>
        <v/>
      </c>
      <c r="I4" s="6">
        <f>IF('Kriterler'!$F$2="","1. program",'Kriterler'!$F$2)&amp;" — ağırlıklı"</f>
        <v/>
      </c>
      <c r="J4" s="6">
        <f>IF('Kriterler'!$G$2="","2. program",'Kriterler'!$G$2)&amp;" — ağırlıklı"</f>
        <v/>
      </c>
      <c r="K4" s="6">
        <f>IF('Kriterler'!$H$2="","3. program",'Kriterler'!$H$2)&amp;" — ağırlıklı"</f>
        <v/>
      </c>
      <c r="L4" s="5" t="inlineStr">
        <is>
          <t>Not</t>
        </is>
      </c>
    </row>
    <row r="5">
      <c r="A5" s="7" t="inlineStr">
        <is>
          <t>Teklif ve fiyat</t>
        </is>
      </c>
      <c r="B5" s="8" t="inlineStr">
        <is>
          <t>Mailden gelen yük talebi</t>
        </is>
      </c>
      <c r="C5" s="9" t="inlineStr">
        <is>
          <t>Müşterinin mailiyle gelen talep programa nasıl girer? Elle mi yazılır, okunup forma mı dökülür?</t>
        </is>
      </c>
      <c r="D5" s="10" t="n">
        <v>2</v>
      </c>
      <c r="E5" s="10" t="n"/>
      <c r="F5" s="10" t="n"/>
      <c r="G5" s="10" t="n"/>
      <c r="H5" s="10" t="n"/>
      <c r="I5" s="11">
        <f>IF(OR(F5="",$D5=""),"",$D5*F5)</f>
        <v/>
      </c>
      <c r="J5" s="11">
        <f>IF(OR(G5="",$D5=""),"",$D5*G5)</f>
        <v/>
      </c>
      <c r="K5" s="11">
        <f>IF(OR(H5="",$D5=""),"",$D5*H5)</f>
        <v/>
      </c>
      <c r="L5" s="9" t="n"/>
    </row>
    <row r="6">
      <c r="A6" s="12" t="inlineStr"/>
      <c r="B6" s="8" t="inlineStr">
        <is>
          <t>Fiyatın hesaplanması</t>
        </is>
      </c>
      <c r="C6" s="9" t="inlineStr">
        <is>
          <t>Teklif fiyatı mesafe, güzergâh ve maliyet kalemlerinden hesaplanıyor mu, yoksa tutarı biz mi yazıyoruz?</t>
        </is>
      </c>
      <c r="D6" s="10" t="n">
        <v>2</v>
      </c>
      <c r="E6" s="10" t="n"/>
      <c r="F6" s="10" t="n"/>
      <c r="G6" s="10" t="n"/>
      <c r="H6" s="10" t="n"/>
      <c r="I6" s="11">
        <f>IF(OR(F6="",$D6=""),"",$D6*F6)</f>
        <v/>
      </c>
      <c r="J6" s="11">
        <f>IF(OR(G6="",$D6=""),"",$D6*G6)</f>
        <v/>
      </c>
      <c r="K6" s="11">
        <f>IF(OR(H6="",$D6=""),"",$D6*H6)</f>
        <v/>
      </c>
      <c r="L6" s="9" t="n"/>
    </row>
    <row r="7">
      <c r="A7" s="12" t="inlineStr"/>
      <c r="B7" s="8" t="inlineStr">
        <is>
          <t>Otoyol ve köprü ücreti</t>
        </is>
      </c>
      <c r="C7" s="9" t="inlineStr">
        <is>
          <t>Güzergâhtaki otoyol ve köprü ücreti teklife ve sefer maliyetine kendiliğinden giriyor mu?</t>
        </is>
      </c>
      <c r="D7" s="10" t="n">
        <v>2</v>
      </c>
      <c r="E7" s="10" t="n"/>
      <c r="F7" s="10" t="n"/>
      <c r="G7" s="10" t="n"/>
      <c r="H7" s="10" t="n"/>
      <c r="I7" s="11">
        <f>IF(OR(F7="",$D7=""),"",$D7*F7)</f>
        <v/>
      </c>
      <c r="J7" s="11">
        <f>IF(OR(G7="",$D7=""),"",$D7*G7)</f>
        <v/>
      </c>
      <c r="K7" s="11">
        <f>IF(OR(H7="",$D7=""),"",$D7*H7)</f>
        <v/>
      </c>
      <c r="L7" s="9" t="n"/>
    </row>
    <row r="8">
      <c r="A8" s="12" t="inlineStr"/>
      <c r="B8" s="8" t="inlineStr">
        <is>
          <t>Müşteriye özel fiyat ve ek hizmet</t>
        </is>
      </c>
      <c r="C8" s="9" t="inlineStr">
        <is>
          <t>Müşteri bazında fiyat listesi ile bekleme, ek durak, hamaliye gibi ek hizmet kuralları tanımlanabiliyor mu?</t>
        </is>
      </c>
      <c r="D8" s="10" t="n">
        <v>2</v>
      </c>
      <c r="E8" s="10" t="n"/>
      <c r="F8" s="10" t="n"/>
      <c r="G8" s="10" t="n"/>
      <c r="H8" s="10" t="n"/>
      <c r="I8" s="11">
        <f>IF(OR(F8="",$D8=""),"",$D8*F8)</f>
        <v/>
      </c>
      <c r="J8" s="11">
        <f>IF(OR(G8="",$D8=""),"",$D8*G8)</f>
        <v/>
      </c>
      <c r="K8" s="11">
        <f>IF(OR(H8="",$D8=""),"",$D8*H8)</f>
        <v/>
      </c>
      <c r="L8" s="9" t="n"/>
    </row>
    <row r="9">
      <c r="A9" s="12" t="inlineStr"/>
      <c r="B9" s="8" t="inlineStr">
        <is>
          <t>Döviz</t>
        </is>
      </c>
      <c r="C9" s="9" t="inlineStr">
        <is>
          <t>Döviz bazlı teklif verilebiliyor mu? Kur nasıl işleniyor, raporda TL karşılığı nereden geliyor?</t>
        </is>
      </c>
      <c r="D9" s="10" t="n">
        <v>2</v>
      </c>
      <c r="E9" s="10" t="n"/>
      <c r="F9" s="10" t="n"/>
      <c r="G9" s="10" t="n"/>
      <c r="H9" s="10" t="n"/>
      <c r="I9" s="11">
        <f>IF(OR(F9="",$D9=""),"",$D9*F9)</f>
        <v/>
      </c>
      <c r="J9" s="11">
        <f>IF(OR(G9="",$D9=""),"",$D9*G9)</f>
        <v/>
      </c>
      <c r="K9" s="11">
        <f>IF(OR(H9="",$D9=""),"",$D9*H9)</f>
        <v/>
      </c>
      <c r="L9" s="9" t="n"/>
    </row>
    <row r="10">
      <c r="A10" s="12" t="inlineStr"/>
      <c r="B10" s="8" t="inlineStr">
        <is>
          <t>Teklif takibi</t>
        </is>
      </c>
      <c r="C10" s="9" t="inlineStr">
        <is>
          <t>Verilen teklifin açık, onaylanan, reddedilen ve süresi dolan durumu ile ret nedeni izlenebiliyor mu?</t>
        </is>
      </c>
      <c r="D10" s="10" t="n">
        <v>2</v>
      </c>
      <c r="E10" s="10" t="n"/>
      <c r="F10" s="10" t="n"/>
      <c r="G10" s="10" t="n"/>
      <c r="H10" s="10" t="n"/>
      <c r="I10" s="11">
        <f>IF(OR(F10="",$D10=""),"",$D10*F10)</f>
        <v/>
      </c>
      <c r="J10" s="11">
        <f>IF(OR(G10="",$D10=""),"",$D10*G10)</f>
        <v/>
      </c>
      <c r="K10" s="11">
        <f>IF(OR(H10="",$D10=""),"",$D10*H10)</f>
        <v/>
      </c>
      <c r="L10" s="9" t="n"/>
    </row>
    <row r="11">
      <c r="A11" s="7" t="inlineStr">
        <is>
          <t>Planlama ve operasyon</t>
        </is>
      </c>
      <c r="B11" s="8" t="inlineStr">
        <is>
          <t>Sipariş ve sefer kaydı</t>
        </is>
      </c>
      <c r="C11" s="9" t="inlineStr">
        <is>
          <t>Onaylanan teklif tekrar yazılmadan siparişe dönüşüyor mu?</t>
        </is>
      </c>
      <c r="D11" s="10" t="n">
        <v>2</v>
      </c>
      <c r="E11" s="10" t="n"/>
      <c r="F11" s="10" t="n"/>
      <c r="G11" s="10" t="n"/>
      <c r="H11" s="10" t="n"/>
      <c r="I11" s="11">
        <f>IF(OR(F11="",$D11=""),"",$D11*F11)</f>
        <v/>
      </c>
      <c r="J11" s="11">
        <f>IF(OR(G11="",$D11=""),"",$D11*G11)</f>
        <v/>
      </c>
      <c r="K11" s="11">
        <f>IF(OR(H11="",$D11=""),"",$D11*H11)</f>
        <v/>
      </c>
      <c r="L11" s="9" t="n"/>
    </row>
    <row r="12">
      <c r="A12" s="12" t="inlineStr"/>
      <c r="B12" s="8" t="inlineStr">
        <is>
          <t>Araç ve sürücü ataması</t>
        </is>
      </c>
      <c r="C12" s="9" t="inlineStr">
        <is>
          <t>Siparişe araç ve sürücü nasıl atanıyor? Uygun araç öneriliyor mu?</t>
        </is>
      </c>
      <c r="D12" s="10" t="n">
        <v>2</v>
      </c>
      <c r="E12" s="10" t="n"/>
      <c r="F12" s="10" t="n"/>
      <c r="G12" s="10" t="n"/>
      <c r="H12" s="10" t="n"/>
      <c r="I12" s="11">
        <f>IF(OR(F12="",$D12=""),"",$D12*F12)</f>
        <v/>
      </c>
      <c r="J12" s="11">
        <f>IF(OR(G12="",$D12=""),"",$D12*G12)</f>
        <v/>
      </c>
      <c r="K12" s="11">
        <f>IF(OR(H12="",$D12=""),"",$D12*H12)</f>
        <v/>
      </c>
      <c r="L12" s="9" t="n"/>
    </row>
    <row r="13">
      <c r="A13" s="12" t="inlineStr"/>
      <c r="B13" s="8" t="inlineStr">
        <is>
          <t>Taşıma türümüze uyum</t>
        </is>
      </c>
      <c r="C13" s="9" t="inlineStr">
        <is>
          <t>Parsiyel, depolu/aktarmalı, tanker ya da konteyner işimizin kendine özgü adımları var mı (LDM, aktarma, tonaj, konteyner no)?</t>
        </is>
      </c>
      <c r="D13" s="10" t="n">
        <v>2</v>
      </c>
      <c r="E13" s="10" t="n"/>
      <c r="F13" s="10" t="n"/>
      <c r="G13" s="10" t="n"/>
      <c r="H13" s="10" t="n"/>
      <c r="I13" s="11">
        <f>IF(OR(F13="",$D13=""),"",$D13*F13)</f>
        <v/>
      </c>
      <c r="J13" s="11">
        <f>IF(OR(G13="",$D13=""),"",$D13*G13)</f>
        <v/>
      </c>
      <c r="K13" s="11">
        <f>IF(OR(H13="",$D13=""),"",$D13*H13)</f>
        <v/>
      </c>
      <c r="L13" s="9" t="n"/>
    </row>
    <row r="14">
      <c r="A14" s="12" t="inlineStr"/>
      <c r="B14" s="8" t="inlineStr">
        <is>
          <t>Tedarikçi (taşeron) araç</t>
        </is>
      </c>
      <c r="C14" s="9" t="inlineStr">
        <is>
          <t>Tedarikçi aracı işe atanabiliyor mu? Satış tutarı, tedarikçiye ödenen ve kalan aynı işte görünüyor mu?</t>
        </is>
      </c>
      <c r="D14" s="10" t="n">
        <v>2</v>
      </c>
      <c r="E14" s="10" t="n"/>
      <c r="F14" s="10" t="n"/>
      <c r="G14" s="10" t="n"/>
      <c r="H14" s="10" t="n"/>
      <c r="I14" s="11">
        <f>IF(OR(F14="",$D14=""),"",$D14*F14)</f>
        <v/>
      </c>
      <c r="J14" s="11">
        <f>IF(OR(G14="",$D14=""),"",$D14*G14)</f>
        <v/>
      </c>
      <c r="K14" s="11">
        <f>IF(OR(H14="",$D14=""),"",$D14*H14)</f>
        <v/>
      </c>
      <c r="L14" s="9" t="n"/>
    </row>
    <row r="15">
      <c r="A15" s="12" t="inlineStr"/>
      <c r="B15" s="8" t="inlineStr">
        <is>
          <t>Excel'den aktarma</t>
        </is>
      </c>
      <c r="C15" s="9" t="inlineStr">
        <is>
          <t>Mevcut Excel listemiz toplu yüklenebiliyor mu? Hangi veriler (sipariş, müşteri, araç, sürücü) ve kaç satıra kadar?</t>
        </is>
      </c>
      <c r="D15" s="10" t="n">
        <v>2</v>
      </c>
      <c r="E15" s="10" t="n"/>
      <c r="F15" s="10" t="n"/>
      <c r="G15" s="10" t="n"/>
      <c r="H15" s="10" t="n"/>
      <c r="I15" s="11">
        <f>IF(OR(F15="",$D15=""),"",$D15*F15)</f>
        <v/>
      </c>
      <c r="J15" s="11">
        <f>IF(OR(G15="",$D15=""),"",$D15*G15)</f>
        <v/>
      </c>
      <c r="K15" s="11">
        <f>IF(OR(H15="",$D15=""),"",$D15*H15)</f>
        <v/>
      </c>
      <c r="L15" s="9" t="n"/>
    </row>
    <row r="16">
      <c r="A16" s="12" t="inlineStr"/>
      <c r="B16" s="8" t="inlineStr">
        <is>
          <t>Ekip çalışması</t>
        </is>
      </c>
      <c r="C16" s="9" t="inlineStr">
        <is>
          <t>Birden fazla kişi aynı anda çalışabiliyor mu? Kim neyi değiştirdi kayıtlı mı?</t>
        </is>
      </c>
      <c r="D16" s="10" t="n">
        <v>2</v>
      </c>
      <c r="E16" s="10" t="n"/>
      <c r="F16" s="10" t="n"/>
      <c r="G16" s="10" t="n"/>
      <c r="H16" s="10" t="n"/>
      <c r="I16" s="11">
        <f>IF(OR(F16="",$D16=""),"",$D16*F16)</f>
        <v/>
      </c>
      <c r="J16" s="11">
        <f>IF(OR(G16="",$D16=""),"",$D16*G16)</f>
        <v/>
      </c>
      <c r="K16" s="11">
        <f>IF(OR(H16="",$D16=""),"",$D16*H16)</f>
        <v/>
      </c>
      <c r="L16" s="9" t="n"/>
    </row>
    <row r="17">
      <c r="A17" s="7" t="inlineStr">
        <is>
          <t>Saha ve sürücü</t>
        </is>
      </c>
      <c r="B17" s="8" t="inlineStr">
        <is>
          <t>Sürücü uygulaması</t>
        </is>
      </c>
      <c r="C17" s="9" t="inlineStr">
        <is>
          <t>Sürücü işi telefonundan görüyor mu? Yükleme, teslim ve durum bildirimi oradan yapılıyor mu?</t>
        </is>
      </c>
      <c r="D17" s="10" t="n">
        <v>2</v>
      </c>
      <c r="E17" s="10" t="n"/>
      <c r="F17" s="10" t="n"/>
      <c r="G17" s="10" t="n"/>
      <c r="H17" s="10" t="n"/>
      <c r="I17" s="11">
        <f>IF(OR(F17="",$D17=""),"",$D17*F17)</f>
        <v/>
      </c>
      <c r="J17" s="11">
        <f>IF(OR(G17="",$D17=""),"",$D17*G17)</f>
        <v/>
      </c>
      <c r="K17" s="11">
        <f>IF(OR(H17="",$D17=""),"",$D17*H17)</f>
        <v/>
      </c>
      <c r="L17" s="9" t="n"/>
    </row>
    <row r="18">
      <c r="A18" s="12" t="inlineStr"/>
      <c r="B18" s="8" t="inlineStr">
        <is>
          <t>Evrak ve fotoğraf</t>
        </is>
      </c>
      <c r="C18" s="9" t="inlineStr">
        <is>
          <t>İrsaliye, teslim belgesi ve fotoğraf sahadan yüklenip işe bağlanıyor mu?</t>
        </is>
      </c>
      <c r="D18" s="10" t="n">
        <v>2</v>
      </c>
      <c r="E18" s="10" t="n"/>
      <c r="F18" s="10" t="n"/>
      <c r="G18" s="10" t="n"/>
      <c r="H18" s="10" t="n"/>
      <c r="I18" s="11">
        <f>IF(OR(F18="",$D18=""),"",$D18*F18)</f>
        <v/>
      </c>
      <c r="J18" s="11">
        <f>IF(OR(G18="",$D18=""),"",$D18*G18)</f>
        <v/>
      </c>
      <c r="K18" s="11">
        <f>IF(OR(H18="",$D18=""),"",$D18*H18)</f>
        <v/>
      </c>
      <c r="L18" s="9" t="n"/>
    </row>
    <row r="19">
      <c r="A19" s="12" t="inlineStr"/>
      <c r="B19" s="8" t="inlineStr">
        <is>
          <t>Sürücü puantajı</t>
        </is>
      </c>
      <c r="C19" s="9" t="inlineStr">
        <is>
          <t>Sürücünün çalışma saatleri seferlerden çıkıyor mu, ayrıca mı tutuluyor?</t>
        </is>
      </c>
      <c r="D19" s="10" t="n">
        <v>2</v>
      </c>
      <c r="E19" s="10" t="n"/>
      <c r="F19" s="10" t="n"/>
      <c r="G19" s="10" t="n"/>
      <c r="H19" s="10" t="n"/>
      <c r="I19" s="11">
        <f>IF(OR(F19="",$D19=""),"",$D19*F19)</f>
        <v/>
      </c>
      <c r="J19" s="11">
        <f>IF(OR(G19="",$D19=""),"",$D19*G19)</f>
        <v/>
      </c>
      <c r="K19" s="11">
        <f>IF(OR(H19="",$D19=""),"",$D19*H19)</f>
        <v/>
      </c>
      <c r="L19" s="9" t="n"/>
    </row>
    <row r="20">
      <c r="A20" s="7" t="inlineStr">
        <is>
          <t>Müşteri</t>
        </is>
      </c>
      <c r="B20" s="8" t="inlineStr">
        <is>
          <t>Müşteri takip ekranı</t>
        </is>
      </c>
      <c r="C20" s="9" t="inlineStr">
        <is>
          <t>Müşterimiz seferini kendi ekranından izleyebiliyor mu?</t>
        </is>
      </c>
      <c r="D20" s="10" t="n">
        <v>2</v>
      </c>
      <c r="E20" s="10" t="n"/>
      <c r="F20" s="10" t="n"/>
      <c r="G20" s="10" t="n"/>
      <c r="H20" s="10" t="n"/>
      <c r="I20" s="11">
        <f>IF(OR(F20="",$D20=""),"",$D20*F20)</f>
        <v/>
      </c>
      <c r="J20" s="11">
        <f>IF(OR(G20="",$D20=""),"",$D20*G20)</f>
        <v/>
      </c>
      <c r="K20" s="11">
        <f>IF(OR(H20="",$D20=""),"",$D20*H20)</f>
        <v/>
      </c>
      <c r="L20" s="9" t="n"/>
    </row>
    <row r="21">
      <c r="A21" s="12" t="inlineStr"/>
      <c r="B21" s="8" t="inlineStr">
        <is>
          <t>Müşteriye bilgi</t>
        </is>
      </c>
      <c r="C21" s="9" t="inlineStr">
        <is>
          <t>Yükleme, yolda, teslim gibi aşamalarda müşteriye bilgi nasıl gidiyor? Otomatik mi, elle mi?</t>
        </is>
      </c>
      <c r="D21" s="10" t="n">
        <v>2</v>
      </c>
      <c r="E21" s="10" t="n"/>
      <c r="F21" s="10" t="n"/>
      <c r="G21" s="10" t="n"/>
      <c r="H21" s="10" t="n"/>
      <c r="I21" s="11">
        <f>IF(OR(F21="",$D21=""),"",$D21*F21)</f>
        <v/>
      </c>
      <c r="J21" s="11">
        <f>IF(OR(G21="",$D21=""),"",$D21*G21)</f>
        <v/>
      </c>
      <c r="K21" s="11">
        <f>IF(OR(H21="",$D21=""),"",$D21*H21)</f>
        <v/>
      </c>
      <c r="L21" s="9" t="n"/>
    </row>
    <row r="22">
      <c r="A22" s="7" t="inlineStr">
        <is>
          <t>Maliyet ve rapor</t>
        </is>
      </c>
      <c r="B22" s="8" t="inlineStr">
        <is>
          <t>Sefer başına kâr</t>
        </is>
      </c>
      <c r="C22" s="9" t="inlineStr">
        <is>
          <t>Her seferin geliri ve maliyeti aynı yerde mi? Sefer başına kâr ay sonunu beklemeden görünüyor mu?</t>
        </is>
      </c>
      <c r="D22" s="10" t="n">
        <v>2</v>
      </c>
      <c r="E22" s="10" t="n"/>
      <c r="F22" s="10" t="n"/>
      <c r="G22" s="10" t="n"/>
      <c r="H22" s="10" t="n"/>
      <c r="I22" s="11">
        <f>IF(OR(F22="",$D22=""),"",$D22*F22)</f>
        <v/>
      </c>
      <c r="J22" s="11">
        <f>IF(OR(G22="",$D22=""),"",$D22*G22)</f>
        <v/>
      </c>
      <c r="K22" s="11">
        <f>IF(OR(H22="",$D22=""),"",$D22*H22)</f>
        <v/>
      </c>
      <c r="L22" s="9" t="n"/>
    </row>
    <row r="23">
      <c r="A23" s="12" t="inlineStr"/>
      <c r="B23" s="8" t="inlineStr">
        <is>
          <t>Araç ve müşteri başına kâr</t>
        </is>
      </c>
      <c r="C23" s="9" t="inlineStr">
        <is>
          <t>Kârlılık araç, müşteri ve güzergâh bazında kırılabiliyor mu? Özmal ve tedarik işleri ayrı görünüyor mu?</t>
        </is>
      </c>
      <c r="D23" s="10" t="n">
        <v>2</v>
      </c>
      <c r="E23" s="10" t="n"/>
      <c r="F23" s="10" t="n"/>
      <c r="G23" s="10" t="n"/>
      <c r="H23" s="10" t="n"/>
      <c r="I23" s="11">
        <f>IF(OR(F23="",$D23=""),"",$D23*F23)</f>
        <v/>
      </c>
      <c r="J23" s="11">
        <f>IF(OR(G23="",$D23=""),"",$D23*G23)</f>
        <v/>
      </c>
      <c r="K23" s="11">
        <f>IF(OR(H23="",$D23=""),"",$D23*H23)</f>
        <v/>
      </c>
      <c r="L23" s="9" t="n"/>
    </row>
    <row r="24">
      <c r="A24" s="12" t="inlineStr"/>
      <c r="B24" s="8" t="inlineStr">
        <is>
          <t>Sabit giderlerin dağıtımı</t>
        </is>
      </c>
      <c r="C24" s="9" t="inlineStr">
        <is>
          <t>Sigorta, amortisman gibi sabit giderler seferlere ya da günlere dağıtılabiliyor mu?</t>
        </is>
      </c>
      <c r="D24" s="10" t="n">
        <v>2</v>
      </c>
      <c r="E24" s="10" t="n"/>
      <c r="F24" s="10" t="n"/>
      <c r="G24" s="10" t="n"/>
      <c r="H24" s="10" t="n"/>
      <c r="I24" s="11">
        <f>IF(OR(F24="",$D24=""),"",$D24*F24)</f>
        <v/>
      </c>
      <c r="J24" s="11">
        <f>IF(OR(G24="",$D24=""),"",$D24*G24)</f>
        <v/>
      </c>
      <c r="K24" s="11">
        <f>IF(OR(H24="",$D24=""),"",$D24*H24)</f>
        <v/>
      </c>
      <c r="L24" s="9" t="n"/>
    </row>
    <row r="25">
      <c r="A25" s="12" t="inlineStr"/>
      <c r="B25" s="8" t="inlineStr">
        <is>
          <t>Rapor ve dışa aktarma</t>
        </is>
      </c>
      <c r="C25" s="9" t="inlineStr">
        <is>
          <t>Raporlar Excel'e aktarılabiliyor mu? Hangi ekranlardan?</t>
        </is>
      </c>
      <c r="D25" s="10" t="n">
        <v>2</v>
      </c>
      <c r="E25" s="10" t="n"/>
      <c r="F25" s="10" t="n"/>
      <c r="G25" s="10" t="n"/>
      <c r="H25" s="10" t="n"/>
      <c r="I25" s="11">
        <f>IF(OR(F25="",$D25=""),"",$D25*F25)</f>
        <v/>
      </c>
      <c r="J25" s="11">
        <f>IF(OR(G25="",$D25=""),"",$D25*G25)</f>
        <v/>
      </c>
      <c r="K25" s="11">
        <f>IF(OR(H25="",$D25=""),"",$D25*H25)</f>
        <v/>
      </c>
      <c r="L25" s="9" t="n"/>
    </row>
    <row r="26">
      <c r="A26" s="7" t="inlineStr">
        <is>
          <t>Entegrasyon</t>
        </is>
      </c>
      <c r="B26" s="8" t="inlineStr">
        <is>
          <t>Araç takip sistemi</t>
        </is>
      </c>
      <c r="C26" s="9" t="inlineStr">
        <is>
          <t>Bizim takip sağlayıcımızla (adını yazın) bağlantı canlıda mı? Konum ve kilometre nasıl geliyor?</t>
        </is>
      </c>
      <c r="D26" s="10" t="n">
        <v>2</v>
      </c>
      <c r="E26" s="10" t="n"/>
      <c r="F26" s="10" t="n"/>
      <c r="G26" s="10" t="n"/>
      <c r="H26" s="10" t="n"/>
      <c r="I26" s="11">
        <f>IF(OR(F26="",$D26=""),"",$D26*F26)</f>
        <v/>
      </c>
      <c r="J26" s="11">
        <f>IF(OR(G26="",$D26=""),"",$D26*G26)</f>
        <v/>
      </c>
      <c r="K26" s="11">
        <f>IF(OR(H26="",$D26=""),"",$D26*H26)</f>
        <v/>
      </c>
      <c r="L26" s="9" t="n"/>
    </row>
    <row r="27">
      <c r="A27" s="12" t="inlineStr"/>
      <c r="B27" s="8" t="inlineStr">
        <is>
          <t>Muhasebe programı</t>
        </is>
      </c>
      <c r="C27" s="9" t="inlineStr">
        <is>
          <t>Bizim muhasebe programımıza (adını yazın) ne aktarılıyor: cari, satış faturası, taşıma kartı? Bağlantı canlıda mı, yakında mı?</t>
        </is>
      </c>
      <c r="D27" s="10" t="n">
        <v>2</v>
      </c>
      <c r="E27" s="10" t="n"/>
      <c r="F27" s="10" t="n"/>
      <c r="G27" s="10" t="n"/>
      <c r="H27" s="10" t="n"/>
      <c r="I27" s="11">
        <f>IF(OR(F27="",$D27=""),"",$D27*F27)</f>
        <v/>
      </c>
      <c r="J27" s="11">
        <f>IF(OR(G27="",$D27=""),"",$D27*G27)</f>
        <v/>
      </c>
      <c r="K27" s="11">
        <f>IF(OR(H27="",$D27=""),"",$D27*H27)</f>
        <v/>
      </c>
      <c r="L27" s="9" t="n"/>
    </row>
    <row r="28">
      <c r="A28" s="12" t="inlineStr"/>
      <c r="B28" s="8" t="inlineStr">
        <is>
          <t>E-posta</t>
        </is>
      </c>
      <c r="C28" s="9" t="inlineStr">
        <is>
          <t>Mevcut e-posta hesabımız (Gmail, Outlook, kurumsal) bağlanabiliyor mu? Yanıtlar kendi adresimizden mi gidiyor?</t>
        </is>
      </c>
      <c r="D28" s="10" t="n">
        <v>2</v>
      </c>
      <c r="E28" s="10" t="n"/>
      <c r="F28" s="10" t="n"/>
      <c r="G28" s="10" t="n"/>
      <c r="H28" s="10" t="n"/>
      <c r="I28" s="11">
        <f>IF(OR(F28="",$D28=""),"",$D28*F28)</f>
        <v/>
      </c>
      <c r="J28" s="11">
        <f>IF(OR(G28="",$D28=""),"",$D28*G28)</f>
        <v/>
      </c>
      <c r="K28" s="11">
        <f>IF(OR(H28="",$D28=""),"",$D28*H28)</f>
        <v/>
      </c>
      <c r="L28" s="9" t="n"/>
    </row>
    <row r="29">
      <c r="A29" s="12" t="inlineStr"/>
      <c r="B29" s="8" t="inlineStr">
        <is>
          <t>Dış bağlantı (API)</t>
        </is>
      </c>
      <c r="C29" s="9" t="inlineStr">
        <is>
          <t>Kendi sistemimiz ya da müşterimizin sistemi programla veri alışverişi yapabiliyor mu?</t>
        </is>
      </c>
      <c r="D29" s="10" t="n">
        <v>2</v>
      </c>
      <c r="E29" s="10" t="n"/>
      <c r="F29" s="10" t="n"/>
      <c r="G29" s="10" t="n"/>
      <c r="H29" s="10" t="n"/>
      <c r="I29" s="11">
        <f>IF(OR(F29="",$D29=""),"",$D29*F29)</f>
        <v/>
      </c>
      <c r="J29" s="11">
        <f>IF(OR(G29="",$D29=""),"",$D29*G29)</f>
        <v/>
      </c>
      <c r="K29" s="11">
        <f>IF(OR(H29="",$D29=""),"",$D29*H29)</f>
        <v/>
      </c>
      <c r="L29" s="9" t="n"/>
    </row>
    <row r="30">
      <c r="A30" s="7" t="inlineStr">
        <is>
          <t>Mevzuat</t>
        </is>
      </c>
      <c r="B30" s="8" t="inlineStr">
        <is>
          <t>U-ETDS bildirimi</t>
        </is>
      </c>
      <c r="C30" s="9" t="inlineStr">
        <is>
          <t>Sefer bilgisi U-ETDS bildirimi için kullanılıyor mu? Bildirim otomatik mi, kontrol edip mi gönderiliyor?</t>
        </is>
      </c>
      <c r="D30" s="10" t="n">
        <v>2</v>
      </c>
      <c r="E30" s="10" t="n"/>
      <c r="F30" s="10" t="n"/>
      <c r="G30" s="10" t="n"/>
      <c r="H30" s="10" t="n"/>
      <c r="I30" s="11">
        <f>IF(OR(F30="",$D30=""),"",$D30*F30)</f>
        <v/>
      </c>
      <c r="J30" s="11">
        <f>IF(OR(G30="",$D30=""),"",$D30*G30)</f>
        <v/>
      </c>
      <c r="K30" s="11">
        <f>IF(OR(H30="",$D30=""),"",$D30*H30)</f>
        <v/>
      </c>
      <c r="L30" s="9" t="n"/>
    </row>
    <row r="31">
      <c r="A31" s="12" t="inlineStr"/>
      <c r="B31" s="8" t="inlineStr">
        <is>
          <t>e-İrsaliye ve e-Fatura</t>
        </is>
      </c>
      <c r="C31" s="9" t="inlineStr">
        <is>
          <t>e-İrsaliye ve e-Fatura'yı program mı düzenliyor, muhasebe programımız mı? Aradaki veri nasıl geçiyor?</t>
        </is>
      </c>
      <c r="D31" s="10" t="n">
        <v>2</v>
      </c>
      <c r="E31" s="10" t="n"/>
      <c r="F31" s="10" t="n"/>
      <c r="G31" s="10" t="n"/>
      <c r="H31" s="10" t="n"/>
      <c r="I31" s="11">
        <f>IF(OR(F31="",$D31=""),"",$D31*F31)</f>
        <v/>
      </c>
      <c r="J31" s="11">
        <f>IF(OR(G31="",$D31=""),"",$D31*G31)</f>
        <v/>
      </c>
      <c r="K31" s="11">
        <f>IF(OR(H31="",$D31=""),"",$D31*H31)</f>
        <v/>
      </c>
      <c r="L31" s="9" t="n"/>
    </row>
    <row r="32">
      <c r="A32" s="12" t="inlineStr"/>
      <c r="B32" s="8" t="inlineStr">
        <is>
          <t>Tevkifatlı fatura</t>
        </is>
      </c>
      <c r="C32" s="9" t="inlineStr">
        <is>
          <t>Yük taşımacılığındaki KDV tevkifatı faturaya ve muhasebe programına doğru oran ve kodla taşınıyor mu?</t>
        </is>
      </c>
      <c r="D32" s="10" t="n">
        <v>2</v>
      </c>
      <c r="E32" s="10" t="n"/>
      <c r="F32" s="10" t="n"/>
      <c r="G32" s="10" t="n"/>
      <c r="H32" s="10" t="n"/>
      <c r="I32" s="11">
        <f>IF(OR(F32="",$D32=""),"",$D32*F32)</f>
        <v/>
      </c>
      <c r="J32" s="11">
        <f>IF(OR(G32="",$D32=""),"",$D32*G32)</f>
        <v/>
      </c>
      <c r="K32" s="11">
        <f>IF(OR(H32="",$D32=""),"",$D32*H32)</f>
        <v/>
      </c>
      <c r="L32" s="9" t="n"/>
    </row>
    <row r="33">
      <c r="A33" s="12" t="inlineStr"/>
      <c r="B33" s="8" t="inlineStr">
        <is>
          <t>Mevzuat değişikliği</t>
        </is>
      </c>
      <c r="C33" s="9" t="inlineStr">
        <is>
          <t>Yeni bir GİB ya da Bakanlık kuralı geldiğinde güncelleme ücretli mi, ne kadar sürede geliyor?</t>
        </is>
      </c>
      <c r="D33" s="10" t="n">
        <v>2</v>
      </c>
      <c r="E33" s="10" t="n"/>
      <c r="F33" s="10" t="n"/>
      <c r="G33" s="10" t="n"/>
      <c r="H33" s="10" t="n"/>
      <c r="I33" s="11">
        <f>IF(OR(F33="",$D33=""),"",$D33*F33)</f>
        <v/>
      </c>
      <c r="J33" s="11">
        <f>IF(OR(G33="",$D33=""),"",$D33*G33)</f>
        <v/>
      </c>
      <c r="K33" s="11">
        <f>IF(OR(H33="",$D33=""),"",$D33*H33)</f>
        <v/>
      </c>
      <c r="L33" s="9" t="n"/>
    </row>
    <row r="34">
      <c r="A34" s="12" t="inlineStr"/>
      <c r="B34" s="8" t="inlineStr">
        <is>
          <t>Belge ve evrak takibi</t>
        </is>
      </c>
      <c r="C34" s="9" t="inlineStr">
        <is>
          <t>Araç ve sürücü belgelerinin (yetki belgesi, muayene, sigorta) bitiş tarihleri izlenebiliyor mu?</t>
        </is>
      </c>
      <c r="D34" s="10" t="n">
        <v>2</v>
      </c>
      <c r="E34" s="10" t="n"/>
      <c r="F34" s="10" t="n"/>
      <c r="G34" s="10" t="n"/>
      <c r="H34" s="10" t="n"/>
      <c r="I34" s="11">
        <f>IF(OR(F34="",$D34=""),"",$D34*F34)</f>
        <v/>
      </c>
      <c r="J34" s="11">
        <f>IF(OR(G34="",$D34=""),"",$D34*G34)</f>
        <v/>
      </c>
      <c r="K34" s="11">
        <f>IF(OR(H34="",$D34=""),"",$D34*H34)</f>
        <v/>
      </c>
      <c r="L34" s="9" t="n"/>
    </row>
    <row r="35">
      <c r="A35" s="7" t="inlineStr">
        <is>
          <t>Güvenlik ve veri</t>
        </is>
      </c>
      <c r="B35" s="8" t="inlineStr">
        <is>
          <t>Verinin yeri ve yedeği</t>
        </is>
      </c>
      <c r="C35" s="9" t="inlineStr">
        <is>
          <t>Verilerimiz hangi ülkede, hangi altyapıda duruyor? Ne sıklıkla yedekleniyor?</t>
        </is>
      </c>
      <c r="D35" s="10" t="n">
        <v>2</v>
      </c>
      <c r="E35" s="10" t="n"/>
      <c r="F35" s="10" t="n"/>
      <c r="G35" s="10" t="n"/>
      <c r="H35" s="10" t="n"/>
      <c r="I35" s="11">
        <f>IF(OR(F35="",$D35=""),"",$D35*F35)</f>
        <v/>
      </c>
      <c r="J35" s="11">
        <f>IF(OR(G35="",$D35=""),"",$D35*G35)</f>
        <v/>
      </c>
      <c r="K35" s="11">
        <f>IF(OR(H35="",$D35=""),"",$D35*H35)</f>
        <v/>
      </c>
      <c r="L35" s="9" t="n"/>
    </row>
    <row r="36">
      <c r="A36" s="12" t="inlineStr"/>
      <c r="B36" s="8" t="inlineStr">
        <is>
          <t>Rol ve yetki</t>
        </is>
      </c>
      <c r="C36" s="9" t="inlineStr">
        <is>
          <t>Kimin hangi ekranı görüp neyi değiştirebileceği ayarlanabiliyor mu?</t>
        </is>
      </c>
      <c r="D36" s="10" t="n">
        <v>2</v>
      </c>
      <c r="E36" s="10" t="n"/>
      <c r="F36" s="10" t="n"/>
      <c r="G36" s="10" t="n"/>
      <c r="H36" s="10" t="n"/>
      <c r="I36" s="11">
        <f>IF(OR(F36="",$D36=""),"",$D36*F36)</f>
        <v/>
      </c>
      <c r="J36" s="11">
        <f>IF(OR(G36="",$D36=""),"",$D36*G36)</f>
        <v/>
      </c>
      <c r="K36" s="11">
        <f>IF(OR(H36="",$D36=""),"",$D36*H36)</f>
        <v/>
      </c>
      <c r="L36" s="9" t="n"/>
    </row>
    <row r="37">
      <c r="A37" s="12" t="inlineStr"/>
      <c r="B37" s="8" t="inlineStr">
        <is>
          <t>Ayrılırken verimiz</t>
        </is>
      </c>
      <c r="C37" s="9" t="inlineStr">
        <is>
          <t>Sözleşme biterse verilerimiz hangi biçimde, ne kadar sürede teslim ediliyor?</t>
        </is>
      </c>
      <c r="D37" s="10" t="n">
        <v>2</v>
      </c>
      <c r="E37" s="10" t="n"/>
      <c r="F37" s="10" t="n"/>
      <c r="G37" s="10" t="n"/>
      <c r="H37" s="10" t="n"/>
      <c r="I37" s="11">
        <f>IF(OR(F37="",$D37=""),"",$D37*F37)</f>
        <v/>
      </c>
      <c r="J37" s="11">
        <f>IF(OR(G37="",$D37=""),"",$D37*G37)</f>
        <v/>
      </c>
      <c r="K37" s="11">
        <f>IF(OR(H37="",$D37=""),"",$D37*H37)</f>
        <v/>
      </c>
      <c r="L37" s="9" t="n"/>
    </row>
    <row r="38">
      <c r="A38" s="7" t="inlineStr">
        <is>
          <t>Kullanım</t>
        </is>
      </c>
      <c r="B38" s="8" t="inlineStr">
        <is>
          <t>Öğrenme süresi</t>
        </is>
      </c>
      <c r="C38" s="9" t="inlineStr">
        <is>
          <t>Yeni bir planlamacı ve sürücü programı kaç günde kendi başına kullanır? Türkçe yardım ve eğitim videosu var mı?</t>
        </is>
      </c>
      <c r="D38" s="10" t="n">
        <v>2</v>
      </c>
      <c r="E38" s="10" t="n"/>
      <c r="F38" s="10" t="n"/>
      <c r="G38" s="10" t="n"/>
      <c r="H38" s="10" t="n"/>
      <c r="I38" s="11">
        <f>IF(OR(F38="",$D38=""),"",$D38*F38)</f>
        <v/>
      </c>
      <c r="J38" s="11">
        <f>IF(OR(G38="",$D38=""),"",$D38*G38)</f>
        <v/>
      </c>
      <c r="K38" s="11">
        <f>IF(OR(H38="",$D38=""),"",$D38*H38)</f>
        <v/>
      </c>
      <c r="L38" s="9" t="n"/>
    </row>
    <row r="39">
      <c r="A39" s="12" t="inlineStr"/>
      <c r="B39" s="8" t="inlineStr">
        <is>
          <t>Hız ve toplu işlem</t>
        </is>
      </c>
      <c r="C39" s="9" t="inlineStr">
        <is>
          <t>Yüzlerce satırlık listede arama, süzme ve toplu işlem hızlı mı? Excel'den kopyala-yapıştır destekleniyor mu?</t>
        </is>
      </c>
      <c r="D39" s="10" t="n">
        <v>2</v>
      </c>
      <c r="E39" s="10" t="n"/>
      <c r="F39" s="10" t="n"/>
      <c r="G39" s="10" t="n"/>
      <c r="H39" s="10" t="n"/>
      <c r="I39" s="11">
        <f>IF(OR(F39="",$D39=""),"",$D39*F39)</f>
        <v/>
      </c>
      <c r="J39" s="11">
        <f>IF(OR(G39="",$D39=""),"",$D39*G39)</f>
        <v/>
      </c>
      <c r="K39" s="11">
        <f>IF(OR(H39="",$D39=""),"",$D39*H39)</f>
        <v/>
      </c>
      <c r="L39" s="9" t="n"/>
    </row>
    <row r="40">
      <c r="A40" s="7" t="inlineStr">
        <is>
          <t>Ticari koşullar</t>
        </is>
      </c>
      <c r="B40" s="8" t="inlineStr">
        <is>
          <t>Fiyat modeli</t>
        </is>
      </c>
      <c r="C40" s="9" t="inlineStr">
        <is>
          <t>Ücret araç başına mı, kullanıcı başına mı, sabit mi? Modüller ayrı mı ücretleniyor?</t>
        </is>
      </c>
      <c r="D40" s="10" t="n">
        <v>2</v>
      </c>
      <c r="E40" s="10" t="n"/>
      <c r="F40" s="10" t="n"/>
      <c r="G40" s="10" t="n"/>
      <c r="H40" s="10" t="n"/>
      <c r="I40" s="11">
        <f>IF(OR(F40="",$D40=""),"",$D40*F40)</f>
        <v/>
      </c>
      <c r="J40" s="11">
        <f>IF(OR(G40="",$D40=""),"",$D40*G40)</f>
        <v/>
      </c>
      <c r="K40" s="11">
        <f>IF(OR(H40="",$D40=""),"",$D40*H40)</f>
        <v/>
      </c>
      <c r="L40" s="9" t="n"/>
    </row>
    <row r="41">
      <c r="A41" s="12" t="inlineStr"/>
      <c r="B41" s="8" t="inlineStr">
        <is>
          <t>Kurulum ve eğitim</t>
        </is>
      </c>
      <c r="C41" s="9" t="inlineStr">
        <is>
          <t>Kurulum, eğitim ve veri taşıma ayrıca ücretli mi? Ne kadar sürüyor?</t>
        </is>
      </c>
      <c r="D41" s="10" t="n">
        <v>2</v>
      </c>
      <c r="E41" s="10" t="n"/>
      <c r="F41" s="10" t="n"/>
      <c r="G41" s="10" t="n"/>
      <c r="H41" s="10" t="n"/>
      <c r="I41" s="11">
        <f>IF(OR(F41="",$D41=""),"",$D41*F41)</f>
        <v/>
      </c>
      <c r="J41" s="11">
        <f>IF(OR(G41="",$D41=""),"",$D41*G41)</f>
        <v/>
      </c>
      <c r="K41" s="11">
        <f>IF(OR(H41="",$D41=""),"",$D41*H41)</f>
        <v/>
      </c>
      <c r="L41" s="9" t="n"/>
    </row>
    <row r="42">
      <c r="A42" s="12" t="inlineStr"/>
      <c r="B42" s="8" t="inlineStr">
        <is>
          <t>Deneme</t>
        </is>
      </c>
      <c r="C42" s="9" t="inlineStr">
        <is>
          <t>Kendi verimizle deneyebilir miyiz? Kaç gün, kart istiyor mu?</t>
        </is>
      </c>
      <c r="D42" s="10" t="n">
        <v>2</v>
      </c>
      <c r="E42" s="10" t="n"/>
      <c r="F42" s="10" t="n"/>
      <c r="G42" s="10" t="n"/>
      <c r="H42" s="10" t="n"/>
      <c r="I42" s="11">
        <f>IF(OR(F42="",$D42=""),"",$D42*F42)</f>
        <v/>
      </c>
      <c r="J42" s="11">
        <f>IF(OR(G42="",$D42=""),"",$D42*G42)</f>
        <v/>
      </c>
      <c r="K42" s="11">
        <f>IF(OR(H42="",$D42=""),"",$D42*H42)</f>
        <v/>
      </c>
      <c r="L42" s="9" t="n"/>
    </row>
    <row r="43">
      <c r="A43" s="12" t="inlineStr"/>
      <c r="B43" s="8" t="inlineStr">
        <is>
          <t>Sözleşme ve çıkış</t>
        </is>
      </c>
      <c r="C43" s="9" t="inlineStr">
        <is>
          <t>Taahhüt süresi var mı? İptal nasıl yapılıyor, iade koşulu ne?</t>
        </is>
      </c>
      <c r="D43" s="10" t="n">
        <v>2</v>
      </c>
      <c r="E43" s="10" t="n"/>
      <c r="F43" s="10" t="n"/>
      <c r="G43" s="10" t="n"/>
      <c r="H43" s="10" t="n"/>
      <c r="I43" s="11">
        <f>IF(OR(F43="",$D43=""),"",$D43*F43)</f>
        <v/>
      </c>
      <c r="J43" s="11">
        <f>IF(OR(G43="",$D43=""),"",$D43*G43)</f>
        <v/>
      </c>
      <c r="K43" s="11">
        <f>IF(OR(H43="",$D43=""),"",$D43*H43)</f>
        <v/>
      </c>
      <c r="L43" s="9" t="n"/>
    </row>
    <row r="44">
      <c r="A44" s="12" t="inlineStr"/>
      <c r="B44" s="8" t="inlineStr">
        <is>
          <t>Yıllık fiyat artışı</t>
        </is>
      </c>
      <c r="C44" s="9" t="inlineStr">
        <is>
          <t>Yenilemede fiyat neye göre artıyor? Yazılı bir üst sınır var mı?</t>
        </is>
      </c>
      <c r="D44" s="10" t="n">
        <v>2</v>
      </c>
      <c r="E44" s="10" t="n"/>
      <c r="F44" s="10" t="n"/>
      <c r="G44" s="10" t="n"/>
      <c r="H44" s="10" t="n"/>
      <c r="I44" s="11">
        <f>IF(OR(F44="",$D44=""),"",$D44*F44)</f>
        <v/>
      </c>
      <c r="J44" s="11">
        <f>IF(OR(G44="",$D44=""),"",$D44*G44)</f>
        <v/>
      </c>
      <c r="K44" s="11">
        <f>IF(OR(H44="",$D44=""),"",$D44*H44)</f>
        <v/>
      </c>
      <c r="L44" s="9" t="n"/>
    </row>
    <row r="45">
      <c r="A45" s="12" t="inlineStr"/>
      <c r="B45" s="8" t="inlineStr">
        <is>
          <t>Destek</t>
        </is>
      </c>
      <c r="C45" s="9" t="inlineStr">
        <is>
          <t>Destek hangi kanaldan (telefon, WhatsApp, e-posta), hangi saatlerde veriliyor? İlk yanıt süresi yazılı mı?</t>
        </is>
      </c>
      <c r="D45" s="10" t="n">
        <v>2</v>
      </c>
      <c r="E45" s="10" t="n"/>
      <c r="F45" s="10" t="n"/>
      <c r="G45" s="10" t="n"/>
      <c r="H45" s="10" t="n"/>
      <c r="I45" s="11">
        <f>IF(OR(F45="",$D45=""),"",$D45*F45)</f>
        <v/>
      </c>
      <c r="J45" s="11">
        <f>IF(OR(G45="",$D45=""),"",$D45*G45)</f>
        <v/>
      </c>
      <c r="K45" s="11">
        <f>IF(OR(H45="",$D45=""),"",$D45*H45)</f>
        <v/>
      </c>
      <c r="L45" s="9" t="n"/>
    </row>
    <row r="46">
      <c r="A46" s="12" t="inlineStr"/>
      <c r="B46" s="8" t="inlineStr">
        <is>
          <t>Referans müşteri</t>
        </is>
      </c>
      <c r="C46" s="9" t="inlineStr">
        <is>
          <t>Bizim filo büyüklüğümüzde iki üç müşterinizle konuşabilir miyiz?</t>
        </is>
      </c>
      <c r="D46" s="10" t="n">
        <v>2</v>
      </c>
      <c r="E46" s="10" t="n"/>
      <c r="F46" s="10" t="n"/>
      <c r="G46" s="10" t="n"/>
      <c r="H46" s="10" t="n"/>
      <c r="I46" s="11">
        <f>IF(OR(F46="",$D46=""),"",$D46*F46)</f>
        <v/>
      </c>
      <c r="J46" s="11">
        <f>IF(OR(G46="",$D46=""),"",$D46*G46)</f>
        <v/>
      </c>
      <c r="K46" s="11">
        <f>IF(OR(H46="",$D46=""),"",$D46*H46)</f>
        <v/>
      </c>
      <c r="L46" s="9" t="n"/>
    </row>
  </sheetData>
  <conditionalFormatting sqref="F5:F46">
    <cfRule type="expression" priority="1" dxfId="0">
      <formula>AND($E5="E",F5&lt;&gt;"",F5=0)</formula>
    </cfRule>
  </conditionalFormatting>
  <conditionalFormatting sqref="G5:G46">
    <cfRule type="expression" priority="2" dxfId="0">
      <formula>AND($E5="E",G5&lt;&gt;"",G5=0)</formula>
    </cfRule>
  </conditionalFormatting>
  <conditionalFormatting sqref="H5:H46">
    <cfRule type="expression" priority="3" dxfId="0">
      <formula>AND($E5="E",H5&lt;&gt;"",H5=0)</formula>
    </cfRule>
  </conditionalFormatting>
  <dataValidations count="3">
    <dataValidation sqref="D5:D46" showDropDown="0" showInputMessage="0" showErrorMessage="0" allowBlank="1" errorTitle="Geçersiz puan" error="0 ile 3 arasında tam sayı girin." type="whole" operator="between">
      <formula1>0</formula1>
      <formula2>3</formula2>
    </dataValidation>
    <dataValidation sqref="E5:E46" showDropDown="0" showInputMessage="0" showErrorMessage="0" allowBlank="1" errorTitle="Geçersiz değer" error="Listeden seçin." type="list">
      <formula1>"E,H"</formula1>
    </dataValidation>
    <dataValidation sqref="F5:H46" showDropDown="0" showInputMessage="0" showErrorMessage="0" allowBlank="1" errorTitle="Geçersiz puan" error="0 ile 5 arasında tam sayı girin." type="whole" operator="between">
      <formula1>0</formula1>
      <formula2>5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cols>
    <col width="40" customWidth="1" min="1" max="1"/>
    <col width="20" customWidth="1" min="2" max="2"/>
    <col width="10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</cols>
  <sheetData>
    <row r="1">
      <c r="A1" s="13" t="inlineStr">
        <is>
          <t>Toplam sahip olma maliyeti — tutarları satıcıdan aldığınız teklife göre, KDV hariç girin</t>
        </is>
      </c>
    </row>
    <row r="3">
      <c r="A3" s="2" t="inlineStr">
        <is>
          <t>Araç sayınız</t>
        </is>
      </c>
      <c r="B3" s="14" t="n"/>
    </row>
    <row r="4">
      <c r="A4" s="2" t="inlineStr">
        <is>
          <t>Kullanıcı sayınız</t>
        </is>
      </c>
      <c r="B4" s="14" t="n"/>
    </row>
    <row r="5">
      <c r="A5" s="2" t="inlineStr">
        <is>
          <t>Karşılaştırma süresi (ay)</t>
        </is>
      </c>
      <c r="B5" s="14" t="n"/>
    </row>
    <row r="6">
      <c r="A6" s="3" t="inlineStr">
        <is>
          <t>Süre boşsa toplamlar hesaplanmaz. Teklifler genelde 12, 24 ya da 36 ay için karşılaştırılır; süreyi siz seçin.</t>
        </is>
      </c>
    </row>
    <row r="7" ht="44" customHeight="1">
      <c r="A7" s="5" t="inlineStr">
        <is>
          <t>Kalem</t>
        </is>
      </c>
      <c r="B7" s="5" t="inlineStr">
        <is>
          <t>Tür</t>
        </is>
      </c>
      <c r="C7" s="6" t="inlineStr">
        <is>
          <t>Çarpan</t>
        </is>
      </c>
      <c r="D7" s="5">
        <f>IF('Kriterler'!$F$2="","1. program",'Kriterler'!$F$2)&amp;" — tutar"</f>
        <v/>
      </c>
      <c r="E7" s="5">
        <f>IF('Kriterler'!$G$2="","2. program",'Kriterler'!$G$2)&amp;" — tutar"</f>
        <v/>
      </c>
      <c r="F7" s="5">
        <f>IF('Kriterler'!$H$2="","3. program",'Kriterler'!$H$2)&amp;" — tutar"</f>
        <v/>
      </c>
      <c r="G7" s="6">
        <f>IF('Kriterler'!$F$2="","1. program",'Kriterler'!$F$2)&amp;" — dönem toplamı"</f>
        <v/>
      </c>
      <c r="H7" s="6">
        <f>IF('Kriterler'!$G$2="","2. program",'Kriterler'!$G$2)&amp;" — dönem toplamı"</f>
        <v/>
      </c>
      <c r="I7" s="6">
        <f>IF('Kriterler'!$H$2="","3. program",'Kriterler'!$H$2)&amp;" — dönem toplamı"</f>
        <v/>
      </c>
    </row>
    <row r="8">
      <c r="A8" s="15" t="inlineStr">
        <is>
          <t>Abonelik / lisans (sabit)</t>
        </is>
      </c>
      <c r="B8" s="15" t="inlineStr">
        <is>
          <t>Aylık</t>
        </is>
      </c>
      <c r="C8" s="16">
        <f>IF($B$5="","",IF(B8="Tek seferlik",1,IF(B8="Aylık",$B$5,IF(B8="Araç başı aylık",IF($B$3="","",$B$3*$B$5),IF(B8="Kullanıcı başı aylık",IF($B$4="","",$B$4*$B$5),"")))))</f>
        <v/>
      </c>
      <c r="D8" s="17" t="n"/>
      <c r="E8" s="17" t="n"/>
      <c r="F8" s="17" t="n"/>
      <c r="G8" s="18">
        <f>IF(OR(D8="",$C8=""),"",D8*$C8)</f>
        <v/>
      </c>
      <c r="H8" s="18">
        <f>IF(OR(E8="",$C8=""),"",E8*$C8)</f>
        <v/>
      </c>
      <c r="I8" s="18">
        <f>IF(OR(F8="",$C8=""),"",F8*$C8)</f>
        <v/>
      </c>
    </row>
    <row r="9">
      <c r="A9" s="15" t="inlineStr">
        <is>
          <t>Araç başına ücret</t>
        </is>
      </c>
      <c r="B9" s="15" t="inlineStr">
        <is>
          <t>Araç başı aylık</t>
        </is>
      </c>
      <c r="C9" s="16">
        <f>IF($B$5="","",IF(B9="Tek seferlik",1,IF(B9="Aylık",$B$5,IF(B9="Araç başı aylık",IF($B$3="","",$B$3*$B$5),IF(B9="Kullanıcı başı aylık",IF($B$4="","",$B$4*$B$5),"")))))</f>
        <v/>
      </c>
      <c r="D9" s="17" t="n"/>
      <c r="E9" s="17" t="n"/>
      <c r="F9" s="17" t="n"/>
      <c r="G9" s="18">
        <f>IF(OR(D9="",$C9=""),"",D9*$C9)</f>
        <v/>
      </c>
      <c r="H9" s="18">
        <f>IF(OR(E9="",$C9=""),"",E9*$C9)</f>
        <v/>
      </c>
      <c r="I9" s="18">
        <f>IF(OR(F9="",$C9=""),"",F9*$C9)</f>
        <v/>
      </c>
    </row>
    <row r="10">
      <c r="A10" s="15" t="inlineStr">
        <is>
          <t>Kullanıcı başına ücret</t>
        </is>
      </c>
      <c r="B10" s="15" t="inlineStr">
        <is>
          <t>Kullanıcı başı aylık</t>
        </is>
      </c>
      <c r="C10" s="16">
        <f>IF($B$5="","",IF(B10="Tek seferlik",1,IF(B10="Aylık",$B$5,IF(B10="Araç başı aylık",IF($B$3="","",$B$3*$B$5),IF(B10="Kullanıcı başı aylık",IF($B$4="","",$B$4*$B$5),"")))))</f>
        <v/>
      </c>
      <c r="D10" s="17" t="n"/>
      <c r="E10" s="17" t="n"/>
      <c r="F10" s="17" t="n"/>
      <c r="G10" s="18">
        <f>IF(OR(D10="",$C10=""),"",D10*$C10)</f>
        <v/>
      </c>
      <c r="H10" s="18">
        <f>IF(OR(E10="",$C10=""),"",E10*$C10)</f>
        <v/>
      </c>
      <c r="I10" s="18">
        <f>IF(OR(F10="",$C10=""),"",F10*$C10)</f>
        <v/>
      </c>
    </row>
    <row r="11">
      <c r="A11" s="15" t="inlineStr">
        <is>
          <t>Ek modül ücretleri</t>
        </is>
      </c>
      <c r="B11" s="15" t="inlineStr">
        <is>
          <t>Aylık</t>
        </is>
      </c>
      <c r="C11" s="16">
        <f>IF($B$5="","",IF(B11="Tek seferlik",1,IF(B11="Aylık",$B$5,IF(B11="Araç başı aylık",IF($B$3="","",$B$3*$B$5),IF(B11="Kullanıcı başı aylık",IF($B$4="","",$B$4*$B$5),"")))))</f>
        <v/>
      </c>
      <c r="D11" s="17" t="n"/>
      <c r="E11" s="17" t="n"/>
      <c r="F11" s="17" t="n"/>
      <c r="G11" s="18">
        <f>IF(OR(D11="",$C11=""),"",D11*$C11)</f>
        <v/>
      </c>
      <c r="H11" s="18">
        <f>IF(OR(E11="",$C11=""),"",E11*$C11)</f>
        <v/>
      </c>
      <c r="I11" s="18">
        <f>IF(OR(F11="",$C11=""),"",F11*$C11)</f>
        <v/>
      </c>
    </row>
    <row r="12">
      <c r="A12" s="15" t="inlineStr">
        <is>
          <t>Kurulum</t>
        </is>
      </c>
      <c r="B12" s="15" t="inlineStr">
        <is>
          <t>Tek seferlik</t>
        </is>
      </c>
      <c r="C12" s="16">
        <f>IF($B$5="","",IF(B12="Tek seferlik",1,IF(B12="Aylık",$B$5,IF(B12="Araç başı aylık",IF($B$3="","",$B$3*$B$5),IF(B12="Kullanıcı başı aylık",IF($B$4="","",$B$4*$B$5),"")))))</f>
        <v/>
      </c>
      <c r="D12" s="17" t="n"/>
      <c r="E12" s="17" t="n"/>
      <c r="F12" s="17" t="n"/>
      <c r="G12" s="18">
        <f>IF(OR(D12="",$C12=""),"",D12*$C12)</f>
        <v/>
      </c>
      <c r="H12" s="18">
        <f>IF(OR(E12="",$C12=""),"",E12*$C12)</f>
        <v/>
      </c>
      <c r="I12" s="18">
        <f>IF(OR(F12="",$C12=""),"",F12*$C12)</f>
        <v/>
      </c>
    </row>
    <row r="13">
      <c r="A13" s="15" t="inlineStr">
        <is>
          <t>Eğitim</t>
        </is>
      </c>
      <c r="B13" s="15" t="inlineStr">
        <is>
          <t>Tek seferlik</t>
        </is>
      </c>
      <c r="C13" s="16">
        <f>IF($B$5="","",IF(B13="Tek seferlik",1,IF(B13="Aylık",$B$5,IF(B13="Araç başı aylık",IF($B$3="","",$B$3*$B$5),IF(B13="Kullanıcı başı aylık",IF($B$4="","",$B$4*$B$5),"")))))</f>
        <v/>
      </c>
      <c r="D13" s="17" t="n"/>
      <c r="E13" s="17" t="n"/>
      <c r="F13" s="17" t="n"/>
      <c r="G13" s="18">
        <f>IF(OR(D13="",$C13=""),"",D13*$C13)</f>
        <v/>
      </c>
      <c r="H13" s="18">
        <f>IF(OR(E13="",$C13=""),"",E13*$C13)</f>
        <v/>
      </c>
      <c r="I13" s="18">
        <f>IF(OR(F13="",$C13=""),"",F13*$C13)</f>
        <v/>
      </c>
    </row>
    <row r="14">
      <c r="A14" s="15" t="inlineStr">
        <is>
          <t>Veri taşıma</t>
        </is>
      </c>
      <c r="B14" s="15" t="inlineStr">
        <is>
          <t>Tek seferlik</t>
        </is>
      </c>
      <c r="C14" s="16">
        <f>IF($B$5="","",IF(B14="Tek seferlik",1,IF(B14="Aylık",$B$5,IF(B14="Araç başı aylık",IF($B$3="","",$B$3*$B$5),IF(B14="Kullanıcı başı aylık",IF($B$4="","",$B$4*$B$5),"")))))</f>
        <v/>
      </c>
      <c r="D14" s="17" t="n"/>
      <c r="E14" s="17" t="n"/>
      <c r="F14" s="17" t="n"/>
      <c r="G14" s="18">
        <f>IF(OR(D14="",$C14=""),"",D14*$C14)</f>
        <v/>
      </c>
      <c r="H14" s="18">
        <f>IF(OR(E14="",$C14=""),"",E14*$C14)</f>
        <v/>
      </c>
      <c r="I14" s="18">
        <f>IF(OR(F14="",$C14=""),"",F14*$C14)</f>
        <v/>
      </c>
    </row>
    <row r="15">
      <c r="A15" s="15" t="inlineStr">
        <is>
          <t>Entegrasyon kurulumu (muhasebe, takip)</t>
        </is>
      </c>
      <c r="B15" s="15" t="inlineStr">
        <is>
          <t>Tek seferlik</t>
        </is>
      </c>
      <c r="C15" s="16">
        <f>IF($B$5="","",IF(B15="Tek seferlik",1,IF(B15="Aylık",$B$5,IF(B15="Araç başı aylık",IF($B$3="","",$B$3*$B$5),IF(B15="Kullanıcı başı aylık",IF($B$4="","",$B$4*$B$5),"")))))</f>
        <v/>
      </c>
      <c r="D15" s="17" t="n"/>
      <c r="E15" s="17" t="n"/>
      <c r="F15" s="17" t="n"/>
      <c r="G15" s="18">
        <f>IF(OR(D15="",$C15=""),"",D15*$C15)</f>
        <v/>
      </c>
      <c r="H15" s="18">
        <f>IF(OR(E15="",$C15=""),"",E15*$C15)</f>
        <v/>
      </c>
      <c r="I15" s="18">
        <f>IF(OR(F15="",$C15=""),"",F15*$C15)</f>
        <v/>
      </c>
    </row>
    <row r="16">
      <c r="A16" s="15" t="inlineStr">
        <is>
          <t>Entegrasyon bakımı</t>
        </is>
      </c>
      <c r="B16" s="15" t="inlineStr">
        <is>
          <t>Aylık</t>
        </is>
      </c>
      <c r="C16" s="16">
        <f>IF($B$5="","",IF(B16="Tek seferlik",1,IF(B16="Aylık",$B$5,IF(B16="Araç başı aylık",IF($B$3="","",$B$3*$B$5),IF(B16="Kullanıcı başı aylık",IF($B$4="","",$B$4*$B$5),"")))))</f>
        <v/>
      </c>
      <c r="D16" s="17" t="n"/>
      <c r="E16" s="17" t="n"/>
      <c r="F16" s="17" t="n"/>
      <c r="G16" s="18">
        <f>IF(OR(D16="",$C16=""),"",D16*$C16)</f>
        <v/>
      </c>
      <c r="H16" s="18">
        <f>IF(OR(E16="",$C16=""),"",E16*$C16)</f>
        <v/>
      </c>
      <c r="I16" s="18">
        <f>IF(OR(F16="",$C16=""),"",F16*$C16)</f>
        <v/>
      </c>
    </row>
    <row r="17">
      <c r="A17" s="15" t="inlineStr">
        <is>
          <t>Donanım (takip cihazı, tablet, telefon)</t>
        </is>
      </c>
      <c r="B17" s="15" t="inlineStr">
        <is>
          <t>Tek seferlik</t>
        </is>
      </c>
      <c r="C17" s="16">
        <f>IF($B$5="","",IF(B17="Tek seferlik",1,IF(B17="Aylık",$B$5,IF(B17="Araç başı aylık",IF($B$3="","",$B$3*$B$5),IF(B17="Kullanıcı başı aylık",IF($B$4="","",$B$4*$B$5),"")))))</f>
        <v/>
      </c>
      <c r="D17" s="17" t="n"/>
      <c r="E17" s="17" t="n"/>
      <c r="F17" s="17" t="n"/>
      <c r="G17" s="18">
        <f>IF(OR(D17="",$C17=""),"",D17*$C17)</f>
        <v/>
      </c>
      <c r="H17" s="18">
        <f>IF(OR(E17="",$C17=""),"",E17*$C17)</f>
        <v/>
      </c>
      <c r="I17" s="18">
        <f>IF(OR(F17="",$C17=""),"",F17*$C17)</f>
        <v/>
      </c>
    </row>
    <row r="18">
      <c r="A18" s="15" t="inlineStr">
        <is>
          <t>Destek / bakım</t>
        </is>
      </c>
      <c r="B18" s="15" t="inlineStr">
        <is>
          <t>Aylık</t>
        </is>
      </c>
      <c r="C18" s="16">
        <f>IF($B$5="","",IF(B18="Tek seferlik",1,IF(B18="Aylık",$B$5,IF(B18="Araç başı aylık",IF($B$3="","",$B$3*$B$5),IF(B18="Kullanıcı başı aylık",IF($B$4="","",$B$4*$B$5),"")))))</f>
        <v/>
      </c>
      <c r="D18" s="17" t="n"/>
      <c r="E18" s="17" t="n"/>
      <c r="F18" s="17" t="n"/>
      <c r="G18" s="18">
        <f>IF(OR(D18="",$C18=""),"",D18*$C18)</f>
        <v/>
      </c>
      <c r="H18" s="18">
        <f>IF(OR(E18="",$C18=""),"",E18*$C18)</f>
        <v/>
      </c>
      <c r="I18" s="18">
        <f>IF(OR(F18="",$C18=""),"",F18*$C18)</f>
        <v/>
      </c>
    </row>
    <row r="19">
      <c r="A19" s="15" t="inlineStr">
        <is>
          <t>e-Belge kontörü (e-Fatura, e-Arşiv)</t>
        </is>
      </c>
      <c r="B19" s="15" t="inlineStr">
        <is>
          <t>Aylık</t>
        </is>
      </c>
      <c r="C19" s="16">
        <f>IF($B$5="","",IF(B19="Tek seferlik",1,IF(B19="Aylık",$B$5,IF(B19="Araç başı aylık",IF($B$3="","",$B$3*$B$5),IF(B19="Kullanıcı başı aylık",IF($B$4="","",$B$4*$B$5),"")))))</f>
        <v/>
      </c>
      <c r="D19" s="17" t="n"/>
      <c r="E19" s="17" t="n"/>
      <c r="F19" s="17" t="n"/>
      <c r="G19" s="18">
        <f>IF(OR(D19="",$C19=""),"",D19*$C19)</f>
        <v/>
      </c>
      <c r="H19" s="18">
        <f>IF(OR(E19="",$C19=""),"",E19*$C19)</f>
        <v/>
      </c>
      <c r="I19" s="18">
        <f>IF(OR(F19="",$C19=""),"",F19*$C19)</f>
        <v/>
      </c>
    </row>
    <row r="20">
      <c r="A20" s="15" t="inlineStr">
        <is>
          <t>Takip cihazı hattı</t>
        </is>
      </c>
      <c r="B20" s="15" t="inlineStr">
        <is>
          <t>Araç başı aylık</t>
        </is>
      </c>
      <c r="C20" s="16">
        <f>IF($B$5="","",IF(B20="Tek seferlik",1,IF(B20="Aylık",$B$5,IF(B20="Araç başı aylık",IF($B$3="","",$B$3*$B$5),IF(B20="Kullanıcı başı aylık",IF($B$4="","",$B$4*$B$5),"")))))</f>
        <v/>
      </c>
      <c r="D20" s="17" t="n"/>
      <c r="E20" s="17" t="n"/>
      <c r="F20" s="17" t="n"/>
      <c r="G20" s="18">
        <f>IF(OR(D20="",$C20=""),"",D20*$C20)</f>
        <v/>
      </c>
      <c r="H20" s="18">
        <f>IF(OR(E20="",$C20=""),"",E20*$C20)</f>
        <v/>
      </c>
      <c r="I20" s="18">
        <f>IF(OR(F20="",$C20=""),"",F20*$C20)</f>
        <v/>
      </c>
    </row>
    <row r="21">
      <c r="A21" s="15" t="inlineStr">
        <is>
          <t>Diğer (tek seferlik)</t>
        </is>
      </c>
      <c r="B21" s="15" t="inlineStr">
        <is>
          <t>Tek seferlik</t>
        </is>
      </c>
      <c r="C21" s="16">
        <f>IF($B$5="","",IF(B21="Tek seferlik",1,IF(B21="Aylık",$B$5,IF(B21="Araç başı aylık",IF($B$3="","",$B$3*$B$5),IF(B21="Kullanıcı başı aylık",IF($B$4="","",$B$4*$B$5),"")))))</f>
        <v/>
      </c>
      <c r="D21" s="17" t="n"/>
      <c r="E21" s="17" t="n"/>
      <c r="F21" s="17" t="n"/>
      <c r="G21" s="18">
        <f>IF(OR(D21="",$C21=""),"",D21*$C21)</f>
        <v/>
      </c>
      <c r="H21" s="18">
        <f>IF(OR(E21="",$C21=""),"",E21*$C21)</f>
        <v/>
      </c>
      <c r="I21" s="18">
        <f>IF(OR(F21="",$C21=""),"",F21*$C21)</f>
        <v/>
      </c>
    </row>
    <row r="22">
      <c r="A22" s="15" t="inlineStr">
        <is>
          <t>Diğer (aylık)</t>
        </is>
      </c>
      <c r="B22" s="15" t="inlineStr">
        <is>
          <t>Aylık</t>
        </is>
      </c>
      <c r="C22" s="16">
        <f>IF($B$5="","",IF(B22="Tek seferlik",1,IF(B22="Aylık",$B$5,IF(B22="Araç başı aylık",IF($B$3="","",$B$3*$B$5),IF(B22="Kullanıcı başı aylık",IF($B$4="","",$B$4*$B$5),"")))))</f>
        <v/>
      </c>
      <c r="D22" s="17" t="n"/>
      <c r="E22" s="17" t="n"/>
      <c r="F22" s="17" t="n"/>
      <c r="G22" s="18">
        <f>IF(OR(D22="",$C22=""),"",D22*$C22)</f>
        <v/>
      </c>
      <c r="H22" s="18">
        <f>IF(OR(E22="",$C22=""),"",E22*$C22)</f>
        <v/>
      </c>
      <c r="I22" s="18">
        <f>IF(OR(F22="",$C22=""),"",F22*$C22)</f>
        <v/>
      </c>
    </row>
    <row r="23">
      <c r="A23" s="2" t="inlineStr">
        <is>
          <t>Dönem toplamı</t>
        </is>
      </c>
      <c r="G23" s="19">
        <f>IF(COUNT(G8:G22)=0,"",SUM(G8:G22))</f>
        <v/>
      </c>
      <c r="H23" s="19">
        <f>IF(COUNT(H8:H22)=0,"",SUM(H8:H22))</f>
        <v/>
      </c>
      <c r="I23" s="19">
        <f>IF(COUNT(I8:I22)=0,"",SUM(I8:I22))</f>
        <v/>
      </c>
    </row>
    <row r="24">
      <c r="A24" s="2" t="inlineStr">
        <is>
          <t>Aylık ortalama</t>
        </is>
      </c>
      <c r="G24" s="19">
        <f>IF(OR(G23="",$B$5="",$B$5=0),"",G23/$B$5)</f>
        <v/>
      </c>
      <c r="H24" s="19">
        <f>IF(OR(H23="",$B$5="",$B$5=0),"",H23/$B$5)</f>
        <v/>
      </c>
      <c r="I24" s="19">
        <f>IF(OR(I23="",$B$5="",$B$5=0),"",I23/$B$5)</f>
        <v/>
      </c>
    </row>
  </sheetData>
  <dataValidations count="1">
    <dataValidation sqref="B8:B22" showDropDown="0" showInputMessage="0" showErrorMessage="0" allowBlank="1" errorTitle="Geçersiz değer" error="Listeden seçin." type="list">
      <formula1>"Tek seferlik,Aylık,Araç başı aylık,Kullanıcı başı aylık"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48" customWidth="1" min="1" max="1"/>
    <col width="22" customWidth="1" min="2" max="2"/>
    <col width="22" customWidth="1" min="3" max="3"/>
    <col width="22" customWidth="1" min="4" max="4"/>
  </cols>
  <sheetData>
    <row r="1">
      <c r="A1" s="13" t="inlineStr">
        <is>
          <t>Özet — Kriterler ve Toplam maliyet sayfalarından kendiliğinden dolar</t>
        </is>
      </c>
    </row>
    <row r="3">
      <c r="A3" s="2" t="inlineStr"/>
      <c r="B3" s="20">
        <f>IF('Kriterler'!$F$2="","1. program",'Kriterler'!$F$2)&amp;""</f>
        <v/>
      </c>
      <c r="C3" s="20">
        <f>IF('Kriterler'!$G$2="","2. program",'Kriterler'!$G$2)&amp;""</f>
        <v/>
      </c>
      <c r="D3" s="20">
        <f>IF('Kriterler'!$H$2="","3. program",'Kriterler'!$H$2)&amp;""</f>
        <v/>
      </c>
    </row>
    <row r="4">
      <c r="A4" s="2" t="inlineStr">
        <is>
          <t>Ağırlıklı puan</t>
        </is>
      </c>
      <c r="B4" s="21">
        <f>IF(COUNT('Kriterler'!$F$5:$F$46)=0,"",SUM('Kriterler'!$I$5:$I$46))</f>
        <v/>
      </c>
      <c r="C4" s="21">
        <f>IF(COUNT('Kriterler'!$G$5:$G$46)=0,"",SUM('Kriterler'!$J$5:$J$46))</f>
        <v/>
      </c>
      <c r="D4" s="21">
        <f>IF(COUNT('Kriterler'!$H$5:$H$46)=0,"",SUM('Kriterler'!$K$5:$K$46))</f>
        <v/>
      </c>
    </row>
    <row r="5">
      <c r="A5" s="2" t="inlineStr">
        <is>
          <t>En yüksek olası puan (puan verilen kriterlerde)</t>
        </is>
      </c>
      <c r="B5" s="21">
        <f>IF(COUNT('Kriterler'!$F$5:$F$46)=0,"",5*SUMPRODUCT(('Kriterler'!$F$5:$F$46&lt;&gt;"")*('Kriterler'!$D$5:$D$46)))</f>
        <v/>
      </c>
      <c r="C5" s="21">
        <f>IF(COUNT('Kriterler'!$G$5:$G$46)=0,"",5*SUMPRODUCT(('Kriterler'!$G$5:$G$46&lt;&gt;"")*('Kriterler'!$D$5:$D$46)))</f>
        <v/>
      </c>
      <c r="D5" s="21">
        <f>IF(COUNT('Kriterler'!$H$5:$H$46)=0,"",5*SUMPRODUCT(('Kriterler'!$H$5:$H$46&lt;&gt;"")*('Kriterler'!$D$5:$D$46)))</f>
        <v/>
      </c>
    </row>
    <row r="6">
      <c r="A6" s="2" t="inlineStr">
        <is>
          <t>Puan yüzdesi</t>
        </is>
      </c>
      <c r="B6" s="22">
        <f>IF(OR(B4="",B5=0),"",B4/B5)</f>
        <v/>
      </c>
      <c r="C6" s="22">
        <f>IF(OR(C4="",C5=0),"",C4/C5)</f>
        <v/>
      </c>
      <c r="D6" s="22">
        <f>IF(OR(D4="",D5=0),"",D4/D5)</f>
        <v/>
      </c>
    </row>
    <row r="7">
      <c r="A7" s="2" t="inlineStr">
        <is>
          <t>Cevaplanan kriter</t>
        </is>
      </c>
      <c r="B7">
        <f>COUNT('Kriterler'!$F$5:$F$46)&amp;" / 42"</f>
        <v/>
      </c>
      <c r="C7">
        <f>COUNT('Kriterler'!$G$5:$G$46)&amp;" / 42"</f>
        <v/>
      </c>
      <c r="D7">
        <f>COUNT('Kriterler'!$H$5:$H$46)&amp;" / 42"</f>
        <v/>
      </c>
    </row>
    <row r="8">
      <c r="A8" s="2" t="inlineStr">
        <is>
          <t>Olmazsa olmaz — 0 puan alan</t>
        </is>
      </c>
      <c r="B8" s="21">
        <f>SUMPRODUCT(('Kriterler'!$E$5:$E$46="E")*('Kriterler'!$F$5:$F$46&lt;&gt;"")*('Kriterler'!$F$5:$F$46=0))</f>
        <v/>
      </c>
      <c r="C8" s="21">
        <f>SUMPRODUCT(('Kriterler'!$E$5:$E$46="E")*('Kriterler'!$G$5:$G$46&lt;&gt;"")*('Kriterler'!$G$5:$G$46=0))</f>
        <v/>
      </c>
      <c r="D8" s="21">
        <f>SUMPRODUCT(('Kriterler'!$E$5:$E$46="E")*('Kriterler'!$H$5:$H$46&lt;&gt;"")*('Kriterler'!$H$5:$H$46=0))</f>
        <v/>
      </c>
    </row>
    <row r="9">
      <c r="A9" s="2" t="inlineStr">
        <is>
          <t>Olmazsa olmaz — cevapsız</t>
        </is>
      </c>
      <c r="B9" s="21">
        <f>SUMPRODUCT(('Kriterler'!$E$5:$E$46="E")*('Kriterler'!$F$5:$F$46=""))</f>
        <v/>
      </c>
      <c r="C9" s="21">
        <f>SUMPRODUCT(('Kriterler'!$E$5:$E$46="E")*('Kriterler'!$G$5:$G$46=""))</f>
        <v/>
      </c>
      <c r="D9" s="21">
        <f>SUMPRODUCT(('Kriterler'!$E$5:$E$46="E")*('Kriterler'!$H$5:$H$46=""))</f>
        <v/>
      </c>
    </row>
    <row r="10">
      <c r="A10" s="2" t="inlineStr">
        <is>
          <t>Durum</t>
        </is>
      </c>
      <c r="B10">
        <f>IF(COUNT('Kriterler'!$F$5:$F$46)=0,"",IF(B8&gt;0,"Elendi",IF(B9&gt;0,"Eksik","Değerlendirildi")))</f>
        <v/>
      </c>
      <c r="C10">
        <f>IF(COUNT('Kriterler'!$G$5:$G$46)=0,"",IF(C8&gt;0,"Elendi",IF(C9&gt;0,"Eksik","Değerlendirildi")))</f>
        <v/>
      </c>
      <c r="D10">
        <f>IF(COUNT('Kriterler'!$H$5:$H$46)=0,"",IF(D8&gt;0,"Elendi",IF(D9&gt;0,"Eksik","Değerlendirildi")))</f>
        <v/>
      </c>
    </row>
    <row r="11">
      <c r="A11" s="2" t="inlineStr">
        <is>
          <t>Dönem toplam maliyeti (KDV hariç)</t>
        </is>
      </c>
      <c r="B11" s="23">
        <f>'Toplam maliyet'!G23</f>
        <v/>
      </c>
      <c r="C11" s="23">
        <f>'Toplam maliyet'!H23</f>
        <v/>
      </c>
      <c r="D11" s="23">
        <f>'Toplam maliyet'!I23</f>
        <v/>
      </c>
    </row>
    <row r="12">
      <c r="A12" s="2" t="inlineStr">
        <is>
          <t>Aylık ortalama maliyet</t>
        </is>
      </c>
      <c r="B12" s="23">
        <f>'Toplam maliyet'!G24</f>
        <v/>
      </c>
      <c r="C12" s="23">
        <f>'Toplam maliyet'!H24</f>
        <v/>
      </c>
      <c r="D12" s="23">
        <f>'Toplam maliyet'!I24</f>
        <v/>
      </c>
    </row>
    <row r="14">
      <c r="A14" s="3" t="inlineStr">
        <is>
          <t>Puan yüzdesi yalnız puan verdiğiniz kriterler üzerinden hesaplanır; cevaplanmamış kriter programı cezalandırmaz.</t>
        </is>
      </c>
    </row>
    <row r="15">
      <c r="A15" s="3" t="inlineStr">
        <is>
          <t>'Elendi': olmazsa olmaz dediğiniz bir kritere 0 puan verildi. 'Eksik': olmazsa olmaz bir kriter henüz puanlanmadı.</t>
        </is>
      </c>
    </row>
    <row r="16">
      <c r="A16" s="3" t="inlineStr">
        <is>
          <t>Puan ile maliyet ayrı tutulur: hangisinin ağır basacağı sizin kararınız.</t>
        </is>
      </c>
    </row>
  </sheetData>
  <conditionalFormatting sqref="B10:D10">
    <cfRule type="expression" priority="1" dxfId="0">
      <formula>B10="Elendi"</formula>
    </cfRule>
    <cfRule type="expression" priority="2" dxfId="1">
      <formula>B10="Eksik"</formula>
    </cfRule>
    <cfRule type="expression" priority="3" dxfId="2">
      <formula>B10="Değerlendirildi"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2026-10-19T20:05:59Z</dcterms:created>
  <dcterms:modified xmlns:dcterms="http://purl.org/dc/terms/" xmlns:xsi="http://www.w3.org/2001/XMLSchema-instance" xsi:type="dcterms:W3CDTF">2026-10-19T20:05:59Z</dcterms:modified>
</cp:coreProperties>
</file>